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0D26B32C-8AEF-FC4F-9937-55E9FDCE4D90}" xr6:coauthVersionLast="47" xr6:coauthVersionMax="47" xr10:uidLastSave="{00000000-0000-0000-0000-000000000000}"/>
  <bookViews>
    <workbookView xWindow="0" yWindow="500" windowWidth="28800" windowHeight="15940" activeTab="3" xr2:uid="{7CF721D0-240D-4DCE-A9AB-4CF713D18909}"/>
  </bookViews>
  <sheets>
    <sheet name="SV" sheetId="1" r:id="rId1"/>
    <sheet name="EN" sheetId="2" r:id="rId2"/>
    <sheet name="Format" sheetId="3" r:id="rId3"/>
    <sheet name="beräkn Q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9" i="1" l="1"/>
  <c r="E5" i="4" l="1"/>
  <c r="E4" i="4"/>
  <c r="E3" i="4"/>
  <c r="C5" i="4"/>
  <c r="G5" i="4" s="1"/>
  <c r="C4" i="4"/>
  <c r="G4" i="4" s="1"/>
  <c r="C3" i="4"/>
  <c r="G3" i="4" s="1"/>
  <c r="D2" i="4"/>
  <c r="E2" i="4" s="1"/>
  <c r="F10" i="4"/>
  <c r="F2" i="4"/>
  <c r="B2" i="4"/>
  <c r="C28" i="1"/>
  <c r="E6" i="4" l="1"/>
  <c r="C6" i="4"/>
  <c r="G6" i="4" s="1"/>
  <c r="C2" i="4"/>
  <c r="G2" i="4" s="1"/>
  <c r="F28" i="1"/>
  <c r="E28" i="1"/>
  <c r="D28" i="1"/>
  <c r="F20" i="1"/>
  <c r="E20" i="1"/>
  <c r="D20" i="1"/>
  <c r="C20" i="1"/>
  <c r="F11" i="1"/>
  <c r="F16" i="1" s="1"/>
  <c r="E11" i="1"/>
  <c r="E16" i="1" s="1"/>
  <c r="D11" i="1"/>
  <c r="D16" i="1" s="1"/>
  <c r="C11" i="1"/>
  <c r="C16" i="1" s="1"/>
  <c r="F29" i="1" l="1"/>
  <c r="F31" i="1" s="1"/>
  <c r="C29" i="1"/>
  <c r="C31" i="1" s="1"/>
  <c r="D29" i="1"/>
  <c r="D31" i="1" s="1"/>
  <c r="E29" i="1"/>
  <c r="E31" i="1" s="1"/>
</calcChain>
</file>

<file path=xl/sharedStrings.xml><?xml version="1.0" encoding="utf-8"?>
<sst xmlns="http://schemas.openxmlformats.org/spreadsheetml/2006/main" count="83" uniqueCount="78">
  <si>
    <t>Rörelseresultat</t>
  </si>
  <si>
    <t>header</t>
  </si>
  <si>
    <t>Jan-dec &lt;br&gt; 2020 &lt;/br&gt;</t>
  </si>
  <si>
    <t>Den löpande verksamheten</t>
  </si>
  <si>
    <t>Betalda räntor</t>
  </si>
  <si>
    <t xml:space="preserve">Justering för poster som inte ingår i kassaflödet </t>
  </si>
  <si>
    <t>Aktierelaterade ersättningar</t>
  </si>
  <si>
    <t>Avskrivningar</t>
  </si>
  <si>
    <t>Kassaflöde från den löpande verksamheten före förändringar av rörelsekapital</t>
  </si>
  <si>
    <t>Kassaflöde från förändringar i rörelsekapital</t>
  </si>
  <si>
    <t>Ökning/Minskning av rörelsefordringar</t>
  </si>
  <si>
    <t>Ökning/minskning av rörelseskulder</t>
  </si>
  <si>
    <t>Kassaflöde från den löpande verksamheten</t>
  </si>
  <si>
    <t>Investeringsverksamheten</t>
  </si>
  <si>
    <t>Förvärv av anläggningstillgångar</t>
  </si>
  <si>
    <t>Kassaflöde från investeringsverksamheten</t>
  </si>
  <si>
    <t>Finansieringsverksamheten</t>
  </si>
  <si>
    <t>Nyemission</t>
  </si>
  <si>
    <t>Upptagning av lån</t>
  </si>
  <si>
    <t>Kassaflöde från finansieringsverksamheten</t>
  </si>
  <si>
    <t>Periodens kassaflöde</t>
  </si>
  <si>
    <t>Likvida medel vid periodens början</t>
  </si>
  <si>
    <t>LIKVIDA MEDEL VID PERIODENS SLUT</t>
  </si>
  <si>
    <t>kSEK</t>
  </si>
  <si>
    <t>width=11%</t>
  </si>
  <si>
    <t>Cash flow from operating activities</t>
  </si>
  <si>
    <t>Operating result</t>
  </si>
  <si>
    <t>Paid interest</t>
  </si>
  <si>
    <t>Adjustments for items that is not included in the cash flow</t>
  </si>
  <si>
    <t>Share related remunerations</t>
  </si>
  <si>
    <t>Depreciations</t>
  </si>
  <si>
    <t>Cash flow from operating activities before changes in working capital</t>
  </si>
  <si>
    <t>Cash flow from changes in working capital</t>
  </si>
  <si>
    <t>Changes in operating receivables</t>
  </si>
  <si>
    <t>Changes in operating debt</t>
  </si>
  <si>
    <t xml:space="preserve">Cash flow from operating activities </t>
  </si>
  <si>
    <t xml:space="preserve">Investing activities </t>
  </si>
  <si>
    <t>Acquisition of non-current assets</t>
  </si>
  <si>
    <t xml:space="preserve">Cash flow from investment activities </t>
  </si>
  <si>
    <t xml:space="preserve">Financing activities </t>
  </si>
  <si>
    <t>Share issue</t>
  </si>
  <si>
    <t>Loan</t>
  </si>
  <si>
    <t>Share issue costs</t>
  </si>
  <si>
    <t>Cash flow from financing activities</t>
  </si>
  <si>
    <t>Cash flow from the period</t>
  </si>
  <si>
    <t>Opening balance cash &amp; cash equivalents</t>
  </si>
  <si>
    <t>CLOSING BALANCE CASH &amp; CASH EQUIVALENTS</t>
  </si>
  <si>
    <t>Anl tillg</t>
  </si>
  <si>
    <t>fordringar</t>
  </si>
  <si>
    <t>långa skulder</t>
  </si>
  <si>
    <t>korta skulder</t>
  </si>
  <si>
    <t>IB</t>
  </si>
  <si>
    <t>juni</t>
  </si>
  <si>
    <t>sep</t>
  </si>
  <si>
    <t>LTI</t>
  </si>
  <si>
    <t>EK</t>
  </si>
  <si>
    <t>RR</t>
  </si>
  <si>
    <t>korta sk</t>
  </si>
  <si>
    <t>CF YTD</t>
  </si>
  <si>
    <t>CF H1</t>
  </si>
  <si>
    <t>CF Q3</t>
  </si>
  <si>
    <t>skulder</t>
  </si>
  <si>
    <t>Valutakursförändringar</t>
  </si>
  <si>
    <t>Currency exchange</t>
  </si>
  <si>
    <t>Nyemission (LTI2018/21)</t>
  </si>
  <si>
    <t>Teckningsoptioner (LTI 2021/24)</t>
  </si>
  <si>
    <t>Nyemissionskostnader</t>
  </si>
  <si>
    <t>Warrants (LTI 2021/24)</t>
  </si>
  <si>
    <t>Share issue (LTI 2018/21)</t>
  </si>
  <si>
    <t>Okt-dec &lt;br&gt; 2021 &lt;/br&gt;</t>
  </si>
  <si>
    <t>Okt-dec &lt;br&gt; 2020 &lt;/br&gt;</t>
  </si>
  <si>
    <t>Jan-dec &lt;br&gt; 2021 &lt;/br&gt;</t>
  </si>
  <si>
    <t>Inbetalda räntor</t>
  </si>
  <si>
    <t>Ingoing interest</t>
  </si>
  <si>
    <t>Oct-Dec &lt;br&gt; 2021 &lt;/br&gt;</t>
  </si>
  <si>
    <t>Oct-Dec &lt;br&gt; 2020 &lt;/br&gt;</t>
  </si>
  <si>
    <t>Jan-Dec &lt;br&gt; 2021 &lt;/br&gt;</t>
  </si>
  <si>
    <t>Jan-Dec &lt;br&gt; 2020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</si>
</sst>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1" fontId="4" fillId="3" borderId="0" xfId="1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0" fontId="4" fillId="3" borderId="0" xfId="1" applyFont="1" applyFill="1" applyBorder="1"/>
    <xf numFmtId="1" fontId="4" fillId="2" borderId="0" xfId="0" applyNumberFormat="1" applyFont="1" applyFill="1" applyBorder="1" applyAlignment="1">
      <alignment horizontal="right" vertical="justify" wrapText="1"/>
    </xf>
    <xf numFmtId="1" fontId="5" fillId="2" borderId="0" xfId="0" quotePrefix="1" applyNumberFormat="1" applyFont="1" applyFill="1" applyBorder="1" applyAlignment="1">
      <alignment horizontal="right" wrapText="1"/>
    </xf>
    <xf numFmtId="1" fontId="5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 wrapText="1"/>
    </xf>
    <xf numFmtId="0" fontId="6" fillId="3" borderId="0" xfId="1" applyFont="1" applyFill="1" applyBorder="1"/>
    <xf numFmtId="1" fontId="6" fillId="2" borderId="0" xfId="0" applyNumberFormat="1" applyFont="1" applyFill="1" applyBorder="1" applyAlignment="1">
      <alignment horizontal="right" vertical="justify" wrapText="1"/>
    </xf>
    <xf numFmtId="1" fontId="6" fillId="3" borderId="0" xfId="1" applyNumberFormat="1" applyFont="1" applyFill="1" applyBorder="1" applyAlignment="1">
      <alignment horizontal="right"/>
    </xf>
    <xf numFmtId="0" fontId="7" fillId="0" borderId="0" xfId="0" applyFont="1"/>
    <xf numFmtId="0" fontId="0" fillId="0" borderId="1" xfId="0" applyFont="1" applyBorder="1"/>
    <xf numFmtId="0" fontId="0" fillId="0" borderId="1" xfId="0" applyBorder="1"/>
    <xf numFmtId="0" fontId="7" fillId="0" borderId="1" xfId="0" applyFont="1" applyBorder="1"/>
    <xf numFmtId="0" fontId="2" fillId="3" borderId="0" xfId="1" applyFont="1" applyFill="1" applyBorder="1"/>
    <xf numFmtId="165" fontId="4" fillId="2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165" fontId="0" fillId="0" borderId="0" xfId="2" applyNumberFormat="1" applyFont="1"/>
    <xf numFmtId="165" fontId="4" fillId="2" borderId="0" xfId="2" applyNumberFormat="1" applyFont="1" applyFill="1" applyBorder="1" applyAlignment="1">
      <alignment horizontal="right" vertical="justify" wrapText="1"/>
    </xf>
    <xf numFmtId="165" fontId="4" fillId="2" borderId="0" xfId="2" applyNumberFormat="1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vertical="justify" wrapText="1"/>
    </xf>
    <xf numFmtId="165" fontId="4" fillId="3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justify" wrapText="1"/>
    </xf>
    <xf numFmtId="165" fontId="6" fillId="3" borderId="0" xfId="2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 wrapText="1"/>
    </xf>
    <xf numFmtId="165" fontId="5" fillId="2" borderId="0" xfId="2" applyNumberFormat="1" applyFont="1" applyFill="1" applyBorder="1"/>
    <xf numFmtId="165" fontId="5" fillId="2" borderId="1" xfId="2" applyNumberFormat="1" applyFont="1" applyFill="1" applyBorder="1"/>
    <xf numFmtId="165" fontId="0" fillId="2" borderId="1" xfId="2" applyNumberFormat="1" applyFont="1" applyFill="1" applyBorder="1"/>
    <xf numFmtId="165" fontId="0" fillId="0" borderId="1" xfId="2" applyNumberFormat="1" applyFont="1" applyBorder="1"/>
    <xf numFmtId="165" fontId="7" fillId="0" borderId="0" xfId="2" applyNumberFormat="1" applyFont="1"/>
    <xf numFmtId="165" fontId="7" fillId="2" borderId="1" xfId="2" applyNumberFormat="1" applyFont="1" applyFill="1" applyBorder="1"/>
    <xf numFmtId="165" fontId="7" fillId="0" borderId="1" xfId="2" applyNumberFormat="1" applyFont="1" applyFill="1" applyBorder="1"/>
    <xf numFmtId="0" fontId="0" fillId="0" borderId="0" xfId="0" applyFont="1" applyBorder="1"/>
    <xf numFmtId="165" fontId="0" fillId="2" borderId="0" xfId="2" applyNumberFormat="1" applyFont="1" applyFill="1" applyBorder="1"/>
    <xf numFmtId="165" fontId="0" fillId="0" borderId="0" xfId="2" applyNumberFormat="1" applyFont="1" applyBorder="1"/>
    <xf numFmtId="0" fontId="7" fillId="0" borderId="0" xfId="0" applyFont="1" applyBorder="1"/>
    <xf numFmtId="165" fontId="7" fillId="2" borderId="0" xfId="2" applyNumberFormat="1" applyFont="1" applyFill="1" applyBorder="1"/>
    <xf numFmtId="165" fontId="7" fillId="0" borderId="0" xfId="2" applyNumberFormat="1" applyFont="1" applyBorder="1"/>
    <xf numFmtId="0" fontId="0" fillId="0" borderId="0" xfId="0" applyBorder="1"/>
    <xf numFmtId="0" fontId="0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1" fontId="7" fillId="2" borderId="0" xfId="0" applyNumberFormat="1" applyFont="1" applyFill="1" applyBorder="1"/>
    <xf numFmtId="1" fontId="7" fillId="0" borderId="0" xfId="0" applyNumberFormat="1" applyFont="1" applyFill="1" applyBorder="1"/>
    <xf numFmtId="165" fontId="7" fillId="0" borderId="1" xfId="2" applyNumberFormat="1" applyFont="1" applyBorder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H31"/>
  <sheetViews>
    <sheetView topLeftCell="A23" zoomScaleNormal="100" workbookViewId="0">
      <selection activeCell="A32" sqref="A32:XFD48"/>
    </sheetView>
  </sheetViews>
  <sheetFormatPr baseColWidth="10" defaultColWidth="8.83203125" defaultRowHeight="15" x14ac:dyDescent="0.2"/>
  <cols>
    <col min="2" max="2" width="75.33203125" customWidth="1"/>
    <col min="3" max="5" width="10" bestFit="1" customWidth="1"/>
    <col min="6" max="6" width="10.5" bestFit="1" customWidth="1"/>
  </cols>
  <sheetData>
    <row r="1" spans="2:8" x14ac:dyDescent="0.2">
      <c r="B1" s="1"/>
      <c r="C1" s="1"/>
      <c r="D1" s="1"/>
      <c r="E1" s="1"/>
      <c r="F1" s="1"/>
    </row>
    <row r="2" spans="2:8" ht="91" customHeight="1" x14ac:dyDescent="0.25">
      <c r="B2" s="4" t="s">
        <v>23</v>
      </c>
      <c r="C2" s="49" t="s">
        <v>69</v>
      </c>
      <c r="D2" s="50" t="s">
        <v>70</v>
      </c>
      <c r="E2" s="49" t="s">
        <v>71</v>
      </c>
      <c r="F2" s="50" t="s">
        <v>2</v>
      </c>
    </row>
    <row r="3" spans="2:8" ht="17" x14ac:dyDescent="0.25">
      <c r="B3" s="18" t="s">
        <v>3</v>
      </c>
      <c r="C3" s="19"/>
      <c r="D3" s="20"/>
      <c r="E3" s="19"/>
      <c r="F3" s="20"/>
      <c r="G3" s="21"/>
      <c r="H3" s="21"/>
    </row>
    <row r="4" spans="2:8" ht="17" x14ac:dyDescent="0.25">
      <c r="B4" s="6" t="s">
        <v>0</v>
      </c>
      <c r="C4" s="22">
        <v>-6474</v>
      </c>
      <c r="D4" s="20">
        <v>-3423</v>
      </c>
      <c r="E4" s="22">
        <v>-21117</v>
      </c>
      <c r="F4" s="20">
        <v>-17235</v>
      </c>
      <c r="G4" s="21"/>
      <c r="H4" s="21"/>
    </row>
    <row r="5" spans="2:8" ht="17" x14ac:dyDescent="0.25">
      <c r="B5" s="6" t="s">
        <v>72</v>
      </c>
      <c r="C5" s="22">
        <v>33</v>
      </c>
      <c r="D5" s="20">
        <v>0</v>
      </c>
      <c r="E5" s="22">
        <v>33</v>
      </c>
      <c r="F5" s="20">
        <v>0</v>
      </c>
      <c r="G5" s="21"/>
      <c r="H5" s="21"/>
    </row>
    <row r="6" spans="2:8" ht="17" x14ac:dyDescent="0.25">
      <c r="B6" s="6" t="s">
        <v>4</v>
      </c>
      <c r="C6" s="23">
        <v>-25</v>
      </c>
      <c r="D6" s="20">
        <v>-25</v>
      </c>
      <c r="E6" s="23">
        <v>-100</v>
      </c>
      <c r="F6" s="20">
        <v>-54</v>
      </c>
      <c r="G6" s="21"/>
      <c r="H6" s="21"/>
    </row>
    <row r="7" spans="2:8" ht="17" x14ac:dyDescent="0.25">
      <c r="B7" s="18" t="s">
        <v>5</v>
      </c>
      <c r="C7" s="22"/>
      <c r="D7" s="20"/>
      <c r="E7" s="22"/>
      <c r="F7" s="20"/>
      <c r="G7" s="21"/>
      <c r="H7" s="21"/>
    </row>
    <row r="8" spans="2:8" ht="17" x14ac:dyDescent="0.25">
      <c r="B8" s="6" t="s">
        <v>6</v>
      </c>
      <c r="C8" s="22">
        <v>23</v>
      </c>
      <c r="D8" s="20">
        <v>0</v>
      </c>
      <c r="E8" s="22">
        <v>109</v>
      </c>
      <c r="F8" s="20">
        <v>0</v>
      </c>
      <c r="G8" s="21"/>
      <c r="H8" s="21"/>
    </row>
    <row r="9" spans="2:8" ht="17" x14ac:dyDescent="0.25">
      <c r="B9" s="6" t="s">
        <v>62</v>
      </c>
      <c r="C9" s="22">
        <v>15</v>
      </c>
      <c r="D9" s="20">
        <v>0</v>
      </c>
      <c r="E9" s="22">
        <v>47</v>
      </c>
      <c r="F9" s="20">
        <v>0</v>
      </c>
      <c r="G9" s="21"/>
      <c r="H9" s="21"/>
    </row>
    <row r="10" spans="2:8" ht="17" x14ac:dyDescent="0.25">
      <c r="B10" s="2" t="s">
        <v>7</v>
      </c>
      <c r="C10" s="24">
        <v>286</v>
      </c>
      <c r="D10" s="25">
        <v>109</v>
      </c>
      <c r="E10" s="24">
        <v>842</v>
      </c>
      <c r="F10" s="25">
        <v>391</v>
      </c>
      <c r="G10" s="21"/>
      <c r="H10" s="21"/>
    </row>
    <row r="11" spans="2:8" ht="17" x14ac:dyDescent="0.25">
      <c r="B11" s="11" t="s">
        <v>8</v>
      </c>
      <c r="C11" s="26">
        <f>SUM(C4:C10)</f>
        <v>-6142</v>
      </c>
      <c r="D11" s="27">
        <f>SUM(D4:D10)</f>
        <v>-3339</v>
      </c>
      <c r="E11" s="26">
        <f>SUM(E4:E10)</f>
        <v>-20186</v>
      </c>
      <c r="F11" s="27">
        <f>SUM(F4:F10)</f>
        <v>-16898</v>
      </c>
      <c r="G11" s="21"/>
      <c r="H11" s="21"/>
    </row>
    <row r="12" spans="2:8" ht="17" x14ac:dyDescent="0.25">
      <c r="B12" s="6"/>
      <c r="C12" s="23"/>
      <c r="D12" s="20"/>
      <c r="E12" s="23"/>
      <c r="F12" s="20"/>
      <c r="G12" s="21"/>
      <c r="H12" s="21"/>
    </row>
    <row r="13" spans="2:8" ht="17" x14ac:dyDescent="0.25">
      <c r="B13" s="11" t="s">
        <v>9</v>
      </c>
      <c r="C13" s="28"/>
      <c r="D13" s="20"/>
      <c r="E13" s="28"/>
      <c r="F13" s="20"/>
      <c r="G13" s="21"/>
      <c r="H13" s="21"/>
    </row>
    <row r="14" spans="2:8" ht="17" x14ac:dyDescent="0.25">
      <c r="B14" s="6" t="s">
        <v>10</v>
      </c>
      <c r="C14" s="29">
        <v>303</v>
      </c>
      <c r="D14" s="20">
        <v>-116</v>
      </c>
      <c r="E14" s="29">
        <v>173</v>
      </c>
      <c r="F14" s="20">
        <v>-171</v>
      </c>
      <c r="G14" s="21"/>
      <c r="H14" s="21"/>
    </row>
    <row r="15" spans="2:8" ht="17" x14ac:dyDescent="0.25">
      <c r="B15" s="2" t="s">
        <v>11</v>
      </c>
      <c r="C15" s="30">
        <v>1961</v>
      </c>
      <c r="D15" s="25">
        <v>174</v>
      </c>
      <c r="E15" s="30">
        <v>3911</v>
      </c>
      <c r="F15" s="25">
        <v>30</v>
      </c>
      <c r="G15" s="21"/>
      <c r="H15" s="21"/>
    </row>
    <row r="16" spans="2:8" ht="17" x14ac:dyDescent="0.25">
      <c r="B16" s="11" t="s">
        <v>12</v>
      </c>
      <c r="C16" s="26">
        <f t="shared" ref="C16:D16" si="0">SUM(C11:C15)</f>
        <v>-3878</v>
      </c>
      <c r="D16" s="27">
        <f t="shared" si="0"/>
        <v>-3281</v>
      </c>
      <c r="E16" s="26">
        <f>SUM(E11:E15)</f>
        <v>-16102</v>
      </c>
      <c r="F16" s="27">
        <f>SUM(F11:F15)</f>
        <v>-17039</v>
      </c>
      <c r="G16" s="21"/>
      <c r="H16" s="21"/>
    </row>
    <row r="17" spans="2:8" x14ac:dyDescent="0.2">
      <c r="B17" s="36"/>
      <c r="C17" s="37"/>
      <c r="D17" s="38"/>
      <c r="E17" s="37"/>
      <c r="F17" s="38"/>
      <c r="G17" s="21"/>
      <c r="H17" s="21"/>
    </row>
    <row r="18" spans="2:8" x14ac:dyDescent="0.2">
      <c r="B18" s="39" t="s">
        <v>13</v>
      </c>
      <c r="C18" s="37"/>
      <c r="D18" s="38"/>
      <c r="E18" s="37"/>
      <c r="F18" s="38"/>
      <c r="G18" s="21"/>
      <c r="H18" s="21"/>
    </row>
    <row r="19" spans="2:8" x14ac:dyDescent="0.2">
      <c r="B19" s="15" t="s">
        <v>14</v>
      </c>
      <c r="C19" s="31">
        <v>-2234</v>
      </c>
      <c r="D19" s="32">
        <v>-2660</v>
      </c>
      <c r="E19" s="31">
        <f>-4190-2234</f>
        <v>-6424</v>
      </c>
      <c r="F19" s="32">
        <v>-3803</v>
      </c>
      <c r="G19" s="21"/>
      <c r="H19" s="21"/>
    </row>
    <row r="20" spans="2:8" x14ac:dyDescent="0.2">
      <c r="B20" s="39" t="s">
        <v>15</v>
      </c>
      <c r="C20" s="40">
        <f t="shared" ref="C20:E20" si="1">SUM(C19:C19)</f>
        <v>-2234</v>
      </c>
      <c r="D20" s="41">
        <f t="shared" si="1"/>
        <v>-2660</v>
      </c>
      <c r="E20" s="40">
        <f t="shared" si="1"/>
        <v>-6424</v>
      </c>
      <c r="F20" s="41">
        <f>SUM(F19:F19)</f>
        <v>-3803</v>
      </c>
      <c r="G20" s="21"/>
      <c r="H20" s="21"/>
    </row>
    <row r="21" spans="2:8" x14ac:dyDescent="0.2">
      <c r="B21" s="42"/>
      <c r="C21" s="37"/>
      <c r="D21" s="38"/>
      <c r="E21" s="37"/>
      <c r="F21" s="38"/>
      <c r="G21" s="21"/>
      <c r="H21" s="21"/>
    </row>
    <row r="22" spans="2:8" x14ac:dyDescent="0.2">
      <c r="B22" s="39" t="s">
        <v>16</v>
      </c>
      <c r="C22" s="37"/>
      <c r="D22" s="38"/>
      <c r="E22" s="37"/>
      <c r="F22" s="38"/>
      <c r="G22" s="21"/>
      <c r="H22" s="21"/>
    </row>
    <row r="23" spans="2:8" x14ac:dyDescent="0.2">
      <c r="B23" s="42" t="s">
        <v>64</v>
      </c>
      <c r="C23" s="37">
        <v>0</v>
      </c>
      <c r="D23" s="38">
        <v>0</v>
      </c>
      <c r="E23" s="37">
        <v>2200</v>
      </c>
      <c r="F23" s="38">
        <v>0</v>
      </c>
      <c r="G23" s="21"/>
      <c r="H23" s="21"/>
    </row>
    <row r="24" spans="2:8" x14ac:dyDescent="0.2">
      <c r="B24" s="42" t="s">
        <v>65</v>
      </c>
      <c r="C24" s="37">
        <v>0</v>
      </c>
      <c r="D24" s="38">
        <v>0</v>
      </c>
      <c r="E24" s="37">
        <v>213</v>
      </c>
      <c r="F24" s="38">
        <v>0</v>
      </c>
      <c r="G24" s="21"/>
      <c r="H24" s="21"/>
    </row>
    <row r="25" spans="2:8" x14ac:dyDescent="0.2">
      <c r="B25" s="42" t="s">
        <v>17</v>
      </c>
      <c r="C25" s="37">
        <v>0</v>
      </c>
      <c r="D25" s="38">
        <v>0</v>
      </c>
      <c r="E25" s="37">
        <v>0</v>
      </c>
      <c r="F25" s="38">
        <v>52688</v>
      </c>
      <c r="G25" s="21"/>
      <c r="H25" s="21"/>
    </row>
    <row r="26" spans="2:8" x14ac:dyDescent="0.2">
      <c r="B26" s="42" t="s">
        <v>18</v>
      </c>
      <c r="C26" s="37">
        <v>0</v>
      </c>
      <c r="D26" s="38">
        <v>0</v>
      </c>
      <c r="E26" s="37">
        <v>0</v>
      </c>
      <c r="F26" s="38">
        <v>2000</v>
      </c>
      <c r="G26" s="21"/>
      <c r="H26" s="21"/>
    </row>
    <row r="27" spans="2:8" x14ac:dyDescent="0.2">
      <c r="B27" s="16" t="s">
        <v>66</v>
      </c>
      <c r="C27" s="31">
        <v>-1179</v>
      </c>
      <c r="D27" s="32">
        <v>0</v>
      </c>
      <c r="E27" s="31">
        <f>-1179-55</f>
        <v>-1234</v>
      </c>
      <c r="F27" s="32">
        <v>-2290</v>
      </c>
      <c r="G27" s="21"/>
      <c r="H27" s="21"/>
    </row>
    <row r="28" spans="2:8" x14ac:dyDescent="0.2">
      <c r="B28" s="17" t="s">
        <v>19</v>
      </c>
      <c r="C28" s="34">
        <f>SUM(C23:C27)</f>
        <v>-1179</v>
      </c>
      <c r="D28" s="48">
        <f>SUM(D23:D27)</f>
        <v>0</v>
      </c>
      <c r="E28" s="34">
        <f>SUM(E23:E27)</f>
        <v>1179</v>
      </c>
      <c r="F28" s="48">
        <f>SUM(F23:F27)</f>
        <v>52398</v>
      </c>
      <c r="G28" s="21"/>
      <c r="H28" s="21"/>
    </row>
    <row r="29" spans="2:8" x14ac:dyDescent="0.2">
      <c r="B29" s="39" t="s">
        <v>20</v>
      </c>
      <c r="C29" s="40">
        <f>+C16+C20+C28</f>
        <v>-7291</v>
      </c>
      <c r="D29" s="41">
        <f>+D16+D20+D28</f>
        <v>-5941</v>
      </c>
      <c r="E29" s="40">
        <f>+E16+E20+E28</f>
        <v>-21347</v>
      </c>
      <c r="F29" s="41">
        <f>+F16+F20+F28</f>
        <v>31556</v>
      </c>
      <c r="G29" s="21"/>
      <c r="H29" s="21"/>
    </row>
    <row r="30" spans="2:8" x14ac:dyDescent="0.2">
      <c r="B30" s="39" t="s">
        <v>21</v>
      </c>
      <c r="C30" s="40">
        <v>19564</v>
      </c>
      <c r="D30" s="41">
        <v>39561</v>
      </c>
      <c r="E30" s="40">
        <v>33620</v>
      </c>
      <c r="F30" s="41">
        <v>2064</v>
      </c>
      <c r="G30" s="21"/>
      <c r="H30" s="21"/>
    </row>
    <row r="31" spans="2:8" x14ac:dyDescent="0.2">
      <c r="B31" s="17" t="s">
        <v>22</v>
      </c>
      <c r="C31" s="34">
        <f>+C30+C29</f>
        <v>12273</v>
      </c>
      <c r="D31" s="35">
        <f t="shared" ref="D31:F31" si="2">+D30+D29</f>
        <v>33620</v>
      </c>
      <c r="E31" s="34">
        <f t="shared" si="2"/>
        <v>12273</v>
      </c>
      <c r="F31" s="35">
        <f t="shared" si="2"/>
        <v>33620</v>
      </c>
      <c r="G31" s="21"/>
      <c r="H31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F31"/>
  <sheetViews>
    <sheetView topLeftCell="A20" zoomScaleNormal="100" workbookViewId="0">
      <selection activeCell="A32" sqref="A32:XFD50"/>
    </sheetView>
  </sheetViews>
  <sheetFormatPr baseColWidth="10" defaultColWidth="8.83203125" defaultRowHeight="15" x14ac:dyDescent="0.2"/>
  <cols>
    <col min="2" max="2" width="75.33203125" bestFit="1" customWidth="1"/>
    <col min="3" max="6" width="9" bestFit="1" customWidth="1"/>
  </cols>
  <sheetData>
    <row r="1" spans="2:6" x14ac:dyDescent="0.2">
      <c r="B1" s="1"/>
      <c r="C1" s="1"/>
      <c r="D1" s="1"/>
      <c r="E1" s="1"/>
      <c r="F1" s="1"/>
    </row>
    <row r="2" spans="2:6" ht="107" customHeight="1" x14ac:dyDescent="0.25">
      <c r="B2" s="4" t="s">
        <v>23</v>
      </c>
      <c r="C2" s="49" t="s">
        <v>74</v>
      </c>
      <c r="D2" s="50" t="s">
        <v>75</v>
      </c>
      <c r="E2" s="49" t="s">
        <v>76</v>
      </c>
      <c r="F2" s="50" t="s">
        <v>77</v>
      </c>
    </row>
    <row r="3" spans="2:6" ht="17" x14ac:dyDescent="0.25">
      <c r="B3" s="18" t="s">
        <v>25</v>
      </c>
      <c r="C3" s="5"/>
      <c r="D3" s="3"/>
      <c r="E3" s="5"/>
      <c r="F3" s="3"/>
    </row>
    <row r="4" spans="2:6" ht="17" x14ac:dyDescent="0.25">
      <c r="B4" s="6" t="s">
        <v>26</v>
      </c>
      <c r="C4" s="7"/>
      <c r="D4" s="3"/>
      <c r="E4" s="7"/>
      <c r="F4" s="3"/>
    </row>
    <row r="5" spans="2:6" ht="17" x14ac:dyDescent="0.25">
      <c r="B5" s="6" t="s">
        <v>73</v>
      </c>
      <c r="C5" s="7"/>
      <c r="D5" s="3"/>
      <c r="E5" s="7"/>
      <c r="F5" s="3"/>
    </row>
    <row r="6" spans="2:6" ht="17" x14ac:dyDescent="0.25">
      <c r="B6" s="6" t="s">
        <v>27</v>
      </c>
      <c r="C6" s="10"/>
      <c r="D6" s="3"/>
      <c r="E6" s="10"/>
      <c r="F6" s="3"/>
    </row>
    <row r="7" spans="2:6" ht="17" x14ac:dyDescent="0.25">
      <c r="B7" s="18" t="s">
        <v>28</v>
      </c>
      <c r="C7" s="7"/>
      <c r="D7" s="3"/>
      <c r="E7" s="7"/>
      <c r="F7" s="3"/>
    </row>
    <row r="8" spans="2:6" ht="17" x14ac:dyDescent="0.25">
      <c r="B8" s="6" t="s">
        <v>29</v>
      </c>
      <c r="C8" s="7"/>
      <c r="D8" s="3"/>
      <c r="E8" s="7"/>
      <c r="F8" s="3"/>
    </row>
    <row r="9" spans="2:6" ht="17" x14ac:dyDescent="0.25">
      <c r="B9" s="6" t="s">
        <v>63</v>
      </c>
      <c r="C9" s="7"/>
      <c r="D9" s="3"/>
      <c r="E9" s="7"/>
      <c r="F9" s="3"/>
    </row>
    <row r="10" spans="2:6" ht="17" x14ac:dyDescent="0.25">
      <c r="B10" s="6" t="s">
        <v>30</v>
      </c>
      <c r="C10" s="7"/>
      <c r="D10" s="3"/>
      <c r="E10" s="7"/>
      <c r="F10" s="3"/>
    </row>
    <row r="11" spans="2:6" ht="17" x14ac:dyDescent="0.25">
      <c r="B11" s="18" t="s">
        <v>31</v>
      </c>
      <c r="C11" s="12"/>
      <c r="D11" s="13"/>
      <c r="E11" s="12"/>
      <c r="F11" s="13"/>
    </row>
    <row r="12" spans="2:6" ht="17" x14ac:dyDescent="0.25">
      <c r="B12" s="6"/>
      <c r="C12" s="10"/>
      <c r="D12" s="3"/>
      <c r="E12" s="10"/>
      <c r="F12" s="3"/>
    </row>
    <row r="13" spans="2:6" ht="17" x14ac:dyDescent="0.25">
      <c r="B13" s="18" t="s">
        <v>32</v>
      </c>
      <c r="C13" s="8"/>
      <c r="D13" s="3"/>
      <c r="E13" s="8"/>
      <c r="F13" s="3"/>
    </row>
    <row r="14" spans="2:6" ht="17" x14ac:dyDescent="0.25">
      <c r="B14" s="6" t="s">
        <v>33</v>
      </c>
      <c r="C14" s="9"/>
      <c r="D14" s="3"/>
      <c r="E14" s="9"/>
      <c r="F14" s="3"/>
    </row>
    <row r="15" spans="2:6" ht="17" x14ac:dyDescent="0.25">
      <c r="B15" s="6" t="s">
        <v>34</v>
      </c>
      <c r="C15" s="9"/>
      <c r="D15" s="3"/>
      <c r="E15" s="9"/>
      <c r="F15" s="3"/>
    </row>
    <row r="16" spans="2:6" ht="17" x14ac:dyDescent="0.25">
      <c r="B16" s="18" t="s">
        <v>35</v>
      </c>
      <c r="C16" s="12"/>
      <c r="D16" s="13"/>
      <c r="E16" s="12"/>
      <c r="F16" s="13"/>
    </row>
    <row r="17" spans="2:6" x14ac:dyDescent="0.2">
      <c r="B17" s="36"/>
      <c r="C17" s="43"/>
      <c r="D17" s="36"/>
      <c r="E17" s="43"/>
      <c r="F17" s="36"/>
    </row>
    <row r="18" spans="2:6" x14ac:dyDescent="0.2">
      <c r="B18" s="39" t="s">
        <v>36</v>
      </c>
      <c r="C18" s="43"/>
      <c r="D18" s="36"/>
      <c r="E18" s="43"/>
      <c r="F18" s="36"/>
    </row>
    <row r="19" spans="2:6" x14ac:dyDescent="0.2">
      <c r="B19" s="36" t="s">
        <v>37</v>
      </c>
      <c r="C19" s="43"/>
      <c r="D19" s="36"/>
      <c r="E19" s="43"/>
      <c r="F19" s="36"/>
    </row>
    <row r="20" spans="2:6" x14ac:dyDescent="0.2">
      <c r="B20" s="39" t="s">
        <v>38</v>
      </c>
      <c r="C20" s="44"/>
      <c r="D20" s="39"/>
      <c r="E20" s="44"/>
      <c r="F20" s="39"/>
    </row>
    <row r="21" spans="2:6" x14ac:dyDescent="0.2">
      <c r="B21" s="42"/>
      <c r="C21" s="45"/>
      <c r="D21" s="42"/>
      <c r="E21" s="45"/>
      <c r="F21" s="42"/>
    </row>
    <row r="22" spans="2:6" x14ac:dyDescent="0.2">
      <c r="B22" s="39" t="s">
        <v>39</v>
      </c>
      <c r="C22" s="45"/>
      <c r="D22" s="42"/>
      <c r="E22" s="45"/>
      <c r="F22" s="42"/>
    </row>
    <row r="23" spans="2:6" x14ac:dyDescent="0.2">
      <c r="B23" s="42" t="s">
        <v>68</v>
      </c>
      <c r="C23" s="45"/>
      <c r="D23" s="42"/>
      <c r="E23" s="45"/>
      <c r="F23" s="42"/>
    </row>
    <row r="24" spans="2:6" x14ac:dyDescent="0.2">
      <c r="B24" s="42" t="s">
        <v>67</v>
      </c>
      <c r="C24" s="45"/>
      <c r="D24" s="42"/>
      <c r="E24" s="45"/>
      <c r="F24" s="42"/>
    </row>
    <row r="25" spans="2:6" x14ac:dyDescent="0.2">
      <c r="B25" s="42" t="s">
        <v>40</v>
      </c>
      <c r="C25" s="45"/>
      <c r="D25" s="42"/>
      <c r="E25" s="45"/>
      <c r="F25" s="42"/>
    </row>
    <row r="26" spans="2:6" x14ac:dyDescent="0.2">
      <c r="B26" s="42" t="s">
        <v>41</v>
      </c>
      <c r="C26" s="45"/>
      <c r="D26" s="42"/>
      <c r="E26" s="45"/>
      <c r="F26" s="42"/>
    </row>
    <row r="27" spans="2:6" x14ac:dyDescent="0.2">
      <c r="B27" s="42" t="s">
        <v>42</v>
      </c>
      <c r="C27" s="45"/>
      <c r="D27" s="42"/>
      <c r="E27" s="45"/>
      <c r="F27" s="42"/>
    </row>
    <row r="28" spans="2:6" x14ac:dyDescent="0.2">
      <c r="B28" s="39" t="s">
        <v>43</v>
      </c>
      <c r="C28" s="44"/>
      <c r="D28" s="39"/>
      <c r="E28" s="44"/>
      <c r="F28" s="39"/>
    </row>
    <row r="29" spans="2:6" x14ac:dyDescent="0.2">
      <c r="B29" s="39" t="s">
        <v>44</v>
      </c>
      <c r="C29" s="46"/>
      <c r="D29" s="39"/>
      <c r="E29" s="44"/>
      <c r="F29" s="39"/>
    </row>
    <row r="30" spans="2:6" x14ac:dyDescent="0.2">
      <c r="B30" s="39" t="s">
        <v>45</v>
      </c>
      <c r="C30" s="44"/>
      <c r="D30" s="39"/>
      <c r="E30" s="44"/>
      <c r="F30" s="39"/>
    </row>
    <row r="31" spans="2:6" x14ac:dyDescent="0.2">
      <c r="B31" s="39" t="s">
        <v>46</v>
      </c>
      <c r="C31" s="46"/>
      <c r="D31" s="47"/>
      <c r="E31" s="46"/>
      <c r="F31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2"/>
  <sheetViews>
    <sheetView workbookViewId="0">
      <selection activeCell="A12" sqref="A12:XFD50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24</v>
      </c>
      <c r="D1" t="s">
        <v>24</v>
      </c>
      <c r="E1" t="s">
        <v>24</v>
      </c>
      <c r="F1" t="s">
        <v>24</v>
      </c>
      <c r="G1" t="s">
        <v>24</v>
      </c>
    </row>
    <row r="2" spans="1:7" x14ac:dyDescent="0.2">
      <c r="A2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1867-CA4F-6145-A869-63D063523A66}">
  <dimension ref="A1:G11"/>
  <sheetViews>
    <sheetView tabSelected="1" topLeftCell="A2" zoomScale="165" zoomScaleNormal="165" workbookViewId="0">
      <selection activeCell="A12" sqref="A12:XFD46"/>
    </sheetView>
  </sheetViews>
  <sheetFormatPr baseColWidth="10" defaultRowHeight="15" x14ac:dyDescent="0.2"/>
  <cols>
    <col min="1" max="1" width="11.33203125" bestFit="1" customWidth="1"/>
  </cols>
  <sheetData>
    <row r="1" spans="1:7" x14ac:dyDescent="0.2">
      <c r="A1" s="14"/>
      <c r="B1" s="14" t="s">
        <v>51</v>
      </c>
      <c r="C1" s="14" t="s">
        <v>59</v>
      </c>
      <c r="D1" s="14" t="s">
        <v>52</v>
      </c>
      <c r="E1" s="14" t="s">
        <v>60</v>
      </c>
      <c r="F1" s="14" t="s">
        <v>53</v>
      </c>
      <c r="G1" s="14" t="s">
        <v>58</v>
      </c>
    </row>
    <row r="2" spans="1:7" x14ac:dyDescent="0.2">
      <c r="A2" s="14" t="s">
        <v>47</v>
      </c>
      <c r="B2" s="21">
        <f>1646+4232</f>
        <v>5878</v>
      </c>
      <c r="C2" s="21">
        <f>+B2-D2</f>
        <v>-2295</v>
      </c>
      <c r="D2" s="21">
        <f>1646+6527</f>
        <v>8173</v>
      </c>
      <c r="E2" s="21">
        <f>+D2-F2</f>
        <v>-1894</v>
      </c>
      <c r="F2" s="21">
        <f>1646+8421</f>
        <v>10067</v>
      </c>
      <c r="G2" s="33">
        <f>+C2+E2</f>
        <v>-4189</v>
      </c>
    </row>
    <row r="3" spans="1:7" x14ac:dyDescent="0.2">
      <c r="A3" s="14" t="s">
        <v>48</v>
      </c>
      <c r="B3" s="21">
        <v>1215</v>
      </c>
      <c r="C3" s="21">
        <f>+B3-D3</f>
        <v>51</v>
      </c>
      <c r="D3" s="21">
        <v>1164</v>
      </c>
      <c r="E3" s="21">
        <f>+D3-F3</f>
        <v>-185</v>
      </c>
      <c r="F3" s="21">
        <v>1349</v>
      </c>
      <c r="G3" s="33">
        <f t="shared" ref="G3:G6" si="0">+C3+E3</f>
        <v>-134</v>
      </c>
    </row>
    <row r="4" spans="1:7" x14ac:dyDescent="0.2">
      <c r="A4" s="14" t="s">
        <v>49</v>
      </c>
      <c r="B4" s="21">
        <v>2000</v>
      </c>
      <c r="C4" s="21">
        <f>+D4-B4</f>
        <v>-286</v>
      </c>
      <c r="D4" s="21">
        <v>1714</v>
      </c>
      <c r="E4" s="21">
        <f>+F4-D4</f>
        <v>-143</v>
      </c>
      <c r="F4" s="21">
        <v>1571</v>
      </c>
      <c r="G4" s="33">
        <f t="shared" si="0"/>
        <v>-429</v>
      </c>
    </row>
    <row r="5" spans="1:7" x14ac:dyDescent="0.2">
      <c r="A5" s="14" t="s">
        <v>50</v>
      </c>
      <c r="B5" s="21">
        <v>1255</v>
      </c>
      <c r="C5" s="21">
        <f>+D5-B5</f>
        <v>1540</v>
      </c>
      <c r="D5" s="21">
        <v>2795</v>
      </c>
      <c r="E5" s="21">
        <f>+F5-D5</f>
        <v>843</v>
      </c>
      <c r="F5" s="21">
        <v>3638</v>
      </c>
      <c r="G5" s="33">
        <f t="shared" si="0"/>
        <v>2383</v>
      </c>
    </row>
    <row r="6" spans="1:7" x14ac:dyDescent="0.2">
      <c r="A6" s="14" t="s">
        <v>61</v>
      </c>
      <c r="B6" s="21"/>
      <c r="C6" s="33">
        <f>+C4+C5</f>
        <v>1254</v>
      </c>
      <c r="D6" s="21"/>
      <c r="E6" s="33">
        <f>+E4+E5</f>
        <v>700</v>
      </c>
      <c r="F6" s="21"/>
      <c r="G6" s="33">
        <f t="shared" si="0"/>
        <v>1954</v>
      </c>
    </row>
    <row r="7" spans="1:7" x14ac:dyDescent="0.2">
      <c r="A7" s="14"/>
      <c r="B7" s="21"/>
      <c r="C7" s="21"/>
      <c r="D7" s="21"/>
      <c r="E7" s="21"/>
      <c r="F7" s="21"/>
      <c r="G7" s="21"/>
    </row>
    <row r="8" spans="1:7" x14ac:dyDescent="0.2">
      <c r="A8" s="14" t="s">
        <v>54</v>
      </c>
      <c r="B8" s="21"/>
      <c r="C8" s="21"/>
      <c r="D8" s="21"/>
      <c r="E8" s="21"/>
      <c r="F8" s="21"/>
      <c r="G8" s="21"/>
    </row>
    <row r="9" spans="1:7" x14ac:dyDescent="0.2">
      <c r="A9" s="14" t="s">
        <v>56</v>
      </c>
      <c r="B9" s="21">
        <v>0</v>
      </c>
      <c r="C9" s="21"/>
      <c r="D9" s="21">
        <v>90</v>
      </c>
      <c r="E9" s="21"/>
      <c r="F9" s="21">
        <v>171</v>
      </c>
      <c r="G9" s="21"/>
    </row>
    <row r="10" spans="1:7" x14ac:dyDescent="0.2">
      <c r="A10" s="14" t="s">
        <v>55</v>
      </c>
      <c r="B10" s="21">
        <v>0</v>
      </c>
      <c r="C10" s="21"/>
      <c r="D10" s="21">
        <v>43</v>
      </c>
      <c r="E10" s="21"/>
      <c r="F10" s="21">
        <f>+F9-F11</f>
        <v>87</v>
      </c>
      <c r="G10" s="21"/>
    </row>
    <row r="11" spans="1:7" x14ac:dyDescent="0.2">
      <c r="A11" s="14" t="s">
        <v>57</v>
      </c>
      <c r="B11" s="21">
        <v>0</v>
      </c>
      <c r="C11" s="21"/>
      <c r="D11" s="21">
        <v>47</v>
      </c>
      <c r="E11" s="21"/>
      <c r="F11" s="21">
        <v>84</v>
      </c>
      <c r="G11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28BCC-0A7D-48F5-A019-A39DFCD4A126}"/>
</file>

<file path=customXml/itemProps2.xml><?xml version="1.0" encoding="utf-8"?>
<ds:datastoreItem xmlns:ds="http://schemas.openxmlformats.org/officeDocument/2006/customXml" ds:itemID="{119CF8BA-FB30-4A6C-ACFB-406A340759F8}"/>
</file>

<file path=customXml/itemProps3.xml><?xml version="1.0" encoding="utf-8"?>
<ds:datastoreItem xmlns:ds="http://schemas.openxmlformats.org/officeDocument/2006/customXml" ds:itemID="{31BD85AD-976D-4374-82F4-BFB709181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</vt:lpstr>
      <vt:lpstr>EN</vt:lpstr>
      <vt:lpstr>Format</vt:lpstr>
      <vt:lpstr>beräkn 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Microsoft Office User</cp:lastModifiedBy>
  <dcterms:created xsi:type="dcterms:W3CDTF">2021-07-12T11:22:06Z</dcterms:created>
  <dcterms:modified xsi:type="dcterms:W3CDTF">2022-02-14T00:53:15Z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